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ämäTyökirja"/>
  <mc:AlternateContent xmlns:mc="http://schemas.openxmlformats.org/markup-compatibility/2006">
    <mc:Choice Requires="x15">
      <x15ac:absPath xmlns:x15ac="http://schemas.microsoft.com/office/spreadsheetml/2010/11/ac" url="C:\Users\esa.pirkola\Dropbox\V-Shiihto\Lomakkeet\"/>
    </mc:Choice>
  </mc:AlternateContent>
  <xr:revisionPtr revIDLastSave="0" documentId="13_ncr:1_{3A6C5655-B240-4705-A4EE-CB1529D6EA1E}" xr6:coauthVersionLast="45" xr6:coauthVersionMax="45" xr10:uidLastSave="{00000000-0000-0000-0000-000000000000}"/>
  <bookViews>
    <workbookView xWindow="-50070" yWindow="2610" windowWidth="16230" windowHeight="10200" xr2:uid="{00000000-000D-0000-FFFF-FFFF00000000}"/>
  </bookViews>
  <sheets>
    <sheet name="Parhaiden palkitseminen VSHIIH" sheetId="1" r:id="rId1"/>
    <sheet name="Viitetaulu" sheetId="2" state="hidden" r:id="rId2"/>
    <sheet name="Seurat" sheetId="3" state="hidden" r:id="rId3"/>
    <sheet name="Sarjat" sheetId="4" state="hidden" r:id="rId4"/>
  </sheets>
  <definedNames>
    <definedName name="_xlnm.Print_Area" localSheetId="0">'Parhaiden palkitseminen VSHIIH'!$A$1:$I$37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" i="2"/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J3" i="2"/>
  <c r="K26" i="2"/>
  <c r="J2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3" i="2"/>
  <c r="D21" i="2"/>
  <c r="D22" i="2"/>
  <c r="D23" i="2"/>
  <c r="D24" i="2"/>
  <c r="D25" i="2"/>
  <c r="D26" i="2"/>
  <c r="D27" i="2"/>
  <c r="D28" i="2"/>
  <c r="D29" i="2"/>
  <c r="D30" i="2"/>
  <c r="H35" i="1"/>
  <c r="M23" i="2" l="1"/>
  <c r="O23" i="2"/>
  <c r="M22" i="2"/>
  <c r="O22" i="2"/>
  <c r="M21" i="2"/>
  <c r="O21" i="2"/>
  <c r="M20" i="2"/>
  <c r="O20" i="2"/>
  <c r="M19" i="2"/>
  <c r="O19" i="2"/>
  <c r="M18" i="2"/>
  <c r="O18" i="2"/>
  <c r="Q19" i="2"/>
  <c r="S19" i="2"/>
  <c r="M17" i="2"/>
  <c r="O17" i="2" s="1"/>
  <c r="M16" i="2"/>
  <c r="O16" i="2" s="1"/>
  <c r="M15" i="2"/>
  <c r="O15" i="2" s="1"/>
  <c r="M14" i="2"/>
  <c r="O14" i="2" s="1"/>
  <c r="M13" i="2"/>
  <c r="O13" i="2" s="1"/>
  <c r="M12" i="2"/>
  <c r="O12" i="2" s="1"/>
  <c r="Q18" i="2"/>
  <c r="S18" i="2"/>
  <c r="Q17" i="2"/>
  <c r="S17" i="2" s="1"/>
  <c r="Q16" i="2"/>
  <c r="S16" i="2" s="1"/>
  <c r="Q15" i="2"/>
  <c r="S15" i="2" s="1"/>
  <c r="Q14" i="2"/>
  <c r="S14" i="2" s="1"/>
  <c r="Q13" i="2"/>
  <c r="S13" i="2" s="1"/>
  <c r="Q12" i="2"/>
  <c r="S12" i="2" s="1"/>
  <c r="G23" i="1"/>
  <c r="I23" i="1" s="1"/>
  <c r="G24" i="1"/>
  <c r="I24" i="1" s="1"/>
  <c r="G27" i="1"/>
  <c r="I27" i="1" s="1"/>
  <c r="G28" i="1"/>
  <c r="I28" i="1" s="1"/>
  <c r="G29" i="1"/>
  <c r="I29" i="1" s="1"/>
  <c r="G18" i="1"/>
  <c r="I18" i="1" s="1"/>
  <c r="D3" i="2"/>
  <c r="D7" i="2"/>
  <c r="D11" i="2"/>
  <c r="D15" i="2"/>
  <c r="D19" i="2"/>
  <c r="G19" i="1"/>
  <c r="D20" i="2"/>
  <c r="D18" i="2"/>
  <c r="D17" i="2"/>
  <c r="D16" i="2"/>
  <c r="D14" i="2"/>
  <c r="D13" i="2"/>
  <c r="D12" i="2"/>
  <c r="D10" i="2"/>
  <c r="D9" i="2"/>
  <c r="D8" i="2"/>
  <c r="D6" i="2"/>
  <c r="D5" i="2"/>
  <c r="D4" i="2"/>
  <c r="Q4" i="2"/>
  <c r="S4" i="2" s="1"/>
  <c r="Q5" i="2"/>
  <c r="S5" i="2" s="1"/>
  <c r="Q6" i="2"/>
  <c r="S6" i="2" s="1"/>
  <c r="Q3" i="2"/>
  <c r="S3" i="2" s="1"/>
  <c r="O4" i="2"/>
  <c r="O5" i="2"/>
  <c r="O6" i="2"/>
  <c r="O7" i="2"/>
  <c r="O8" i="2"/>
  <c r="O3" i="2"/>
  <c r="I19" i="1" l="1"/>
  <c r="I36" i="1" s="1"/>
</calcChain>
</file>

<file path=xl/sharedStrings.xml><?xml version="1.0" encoding="utf-8"?>
<sst xmlns="http://schemas.openxmlformats.org/spreadsheetml/2006/main" count="85" uniqueCount="85">
  <si>
    <t>Parhaiden hiihtäjien palkitseminen</t>
  </si>
  <si>
    <t>Varsinais-Suomen hiihto ry</t>
  </si>
  <si>
    <t>Periaatteet</t>
  </si>
  <si>
    <t>Naiset ja miehet 17v-ja vanhemmat: käytetään SHL:n valtakunnallista Ranking-sijoitusta.</t>
  </si>
  <si>
    <t>Hopeasompa sarjojen T+P13-16v: käytetään alla olevaa taulukkoa valittaessa piirin parhaita.</t>
  </si>
  <si>
    <t>A-KILPAILUT</t>
  </si>
  <si>
    <t>Kilpailun nimi</t>
  </si>
  <si>
    <t>Paikkakunta</t>
  </si>
  <si>
    <t>Sarja</t>
  </si>
  <si>
    <t>Sijoitus</t>
  </si>
  <si>
    <t>KERROIN</t>
  </si>
  <si>
    <t>PISTEET</t>
  </si>
  <si>
    <t>B-KILPAILUT</t>
  </si>
  <si>
    <t>HS-aluekilpailu</t>
  </si>
  <si>
    <t>Pm-sprintti</t>
  </si>
  <si>
    <t>Kansallinen 1</t>
  </si>
  <si>
    <t>Kansallinen 2</t>
  </si>
  <si>
    <t>Kansallinen 3</t>
  </si>
  <si>
    <t>C-KILPAILUT</t>
  </si>
  <si>
    <t>Ehdotettu kilpailija</t>
  </si>
  <si>
    <t>Seura</t>
  </si>
  <si>
    <t>SkiTeam105</t>
  </si>
  <si>
    <t>Kalannin Vankka</t>
  </si>
  <si>
    <t>Sarjat</t>
  </si>
  <si>
    <t>Miehet 13</t>
  </si>
  <si>
    <t>Miehet 14</t>
  </si>
  <si>
    <t>Miehet 15</t>
  </si>
  <si>
    <t>Miehet 16</t>
  </si>
  <si>
    <t>Naiset 13</t>
  </si>
  <si>
    <t>Naiset 14</t>
  </si>
  <si>
    <t>Naiset 15</t>
  </si>
  <si>
    <t>Naiset 16</t>
  </si>
  <si>
    <t>Naiset 18</t>
  </si>
  <si>
    <t>Miehet 18</t>
  </si>
  <si>
    <t>Naiset 20</t>
  </si>
  <si>
    <t>Naiset</t>
  </si>
  <si>
    <t>Miehet 20</t>
  </si>
  <si>
    <t>Miehet</t>
  </si>
  <si>
    <t>Muu</t>
  </si>
  <si>
    <t>Rankingpisteet</t>
  </si>
  <si>
    <t>KOKONAISPISTEET</t>
  </si>
  <si>
    <t xml:space="preserve">     Normaalimatka    </t>
  </si>
  <si>
    <t xml:space="preserve">     Sprintti</t>
  </si>
  <si>
    <t>Paimion Urheilijat</t>
  </si>
  <si>
    <t>Somerniemen Veikot</t>
  </si>
  <si>
    <t>Liedon Parma</t>
  </si>
  <si>
    <t>Kirjakkalan Alku</t>
  </si>
  <si>
    <t>Sauvon Urheilijat</t>
  </si>
  <si>
    <t>Laitilan Jyske</t>
  </si>
  <si>
    <t>Alastaron Urheilijat</t>
  </si>
  <si>
    <t>Muurlan Vihuri</t>
  </si>
  <si>
    <t>Yläneen Kiri</t>
  </si>
  <si>
    <t>Vehmaan Kiisto</t>
  </si>
  <si>
    <t>Littoisten työväen urheilijat</t>
  </si>
  <si>
    <t>Turun Hiihtäjät</t>
  </si>
  <si>
    <t>Kustavin Ahto</t>
  </si>
  <si>
    <t>Pyhärannan Myrsky</t>
  </si>
  <si>
    <t>Liedon Luja</t>
  </si>
  <si>
    <t>Loimaan voima</t>
  </si>
  <si>
    <t>Loimaan Jankko</t>
  </si>
  <si>
    <t>Nousiaisten Alku</t>
  </si>
  <si>
    <t>Kosken Kaiku</t>
  </si>
  <si>
    <t>Someron Esa</t>
  </si>
  <si>
    <t>Pöytyän Urheilijat</t>
  </si>
  <si>
    <t>Perniön Urheilijat</t>
  </si>
  <si>
    <t>Vahdon Tuisku</t>
  </si>
  <si>
    <t>Tarvasjoen urheilijat</t>
  </si>
  <si>
    <t>Karinaisten Kunto</t>
  </si>
  <si>
    <t>Salon Vilpas</t>
  </si>
  <si>
    <t>Kaarinan Urheilijat</t>
  </si>
  <si>
    <t>Naantalin Löyly</t>
  </si>
  <si>
    <t>Maarian Mahti</t>
  </si>
  <si>
    <t>Oripään Urheilijat</t>
  </si>
  <si>
    <t>Perttelin Peikot</t>
  </si>
  <si>
    <t>Taivassalon Tahti</t>
  </si>
  <si>
    <t>Marttilan Murto</t>
  </si>
  <si>
    <t>Raision Kuula</t>
  </si>
  <si>
    <t>Turun Urheiluliitto</t>
  </si>
  <si>
    <t>Valitse seura luettelosta</t>
  </si>
  <si>
    <t>Valitse sarja luettelosta</t>
  </si>
  <si>
    <t>HS-loppukilpailu</t>
  </si>
  <si>
    <t>Osallistujat/sarja</t>
  </si>
  <si>
    <t>Laskenta</t>
  </si>
  <si>
    <t>Tarkistus</t>
  </si>
  <si>
    <t>Mikäli ei ole kolmea kansallista kilpailua, voi taulukkoon korvata kansallisen piirikunnallisella kilpailulla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</si>
</sst>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3B3B3B"/>
      <name val="Verdana"/>
      <family val="2"/>
    </font>
    <font>
      <b/>
      <sz val="10"/>
      <color theme="1"/>
      <name val="Arial"/>
      <family val="2"/>
    </font>
    <font>
      <sz val="11"/>
      <color rgb="FF002060"/>
      <name val="Calibri"/>
      <family val="2"/>
      <scheme val="minor"/>
    </font>
    <font>
      <b/>
      <sz val="9"/>
      <color rgb="FF3B3B3B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5"/>
      <color rgb="FF3B3B3B"/>
      <name val="Verdana"/>
      <family val="2"/>
    </font>
    <font>
      <u/>
      <sz val="11"/>
      <color theme="10"/>
      <name val="Calibri"/>
      <family val="2"/>
      <scheme val="minor"/>
    </font>
    <font>
      <u/>
      <sz val="9"/>
      <color rgb="FF3B3B3B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right" wrapText="1"/>
    </xf>
    <xf numFmtId="0" fontId="4" fillId="0" borderId="0" xfId="0" applyFont="1"/>
    <xf numFmtId="0" fontId="4" fillId="0" borderId="0" xfId="0" quotePrefix="1" applyFont="1"/>
    <xf numFmtId="0" fontId="3" fillId="0" borderId="1" xfId="0" applyFont="1" applyBorder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top" wrapText="1"/>
    </xf>
    <xf numFmtId="3" fontId="8" fillId="2" borderId="0" xfId="0" applyNumberFormat="1" applyFont="1" applyFill="1" applyAlignment="1">
      <alignment horizontal="left" vertical="top" wrapText="1"/>
    </xf>
    <xf numFmtId="0" fontId="9" fillId="2" borderId="0" xfId="1" applyFill="1" applyAlignment="1">
      <alignment horizontal="left" vertical="top" wrapText="1"/>
    </xf>
    <xf numFmtId="0" fontId="10" fillId="2" borderId="1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3" borderId="6" xfId="0" applyFont="1" applyFill="1" applyBorder="1" applyAlignment="1" applyProtection="1">
      <alignment wrapText="1"/>
      <protection locked="0"/>
    </xf>
    <xf numFmtId="0" fontId="3" fillId="3" borderId="6" xfId="0" applyFont="1" applyFill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hidden="1"/>
    </xf>
    <xf numFmtId="10" fontId="1" fillId="0" borderId="6" xfId="0" applyNumberFormat="1" applyFont="1" applyBorder="1" applyAlignment="1">
      <alignment horizontal="center" wrapText="1"/>
    </xf>
    <xf numFmtId="0" fontId="7" fillId="0" borderId="6" xfId="0" applyFont="1" applyBorder="1" applyAlignment="1" applyProtection="1">
      <alignment horizontal="center" wrapText="1"/>
      <protection hidden="1"/>
    </xf>
    <xf numFmtId="0" fontId="1" fillId="0" borderId="7" xfId="0" applyFont="1" applyBorder="1" applyAlignment="1" applyProtection="1">
      <alignment horizontal="center" wrapText="1"/>
      <protection hidden="1"/>
    </xf>
    <xf numFmtId="0" fontId="7" fillId="0" borderId="7" xfId="0" applyFont="1" applyBorder="1" applyAlignment="1" applyProtection="1">
      <alignment horizontal="center" wrapText="1"/>
      <protection hidden="1"/>
    </xf>
    <xf numFmtId="0" fontId="3" fillId="0" borderId="1" xfId="0" applyFont="1" applyBorder="1" applyAlignment="1"/>
    <xf numFmtId="0" fontId="5" fillId="2" borderId="2" xfId="0" applyFont="1" applyFill="1" applyBorder="1" applyAlignment="1">
      <alignment vertical="center"/>
    </xf>
    <xf numFmtId="0" fontId="1" fillId="0" borderId="3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3" borderId="6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 applyProtection="1">
      <alignment horizontal="center" wrapText="1"/>
      <protection hidden="1"/>
    </xf>
    <xf numFmtId="10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 applyProtection="1">
      <alignment horizontal="center" wrapText="1"/>
      <protection hidden="1"/>
    </xf>
    <xf numFmtId="10" fontId="1" fillId="0" borderId="11" xfId="0" applyNumberFormat="1" applyFont="1" applyBorder="1" applyAlignment="1">
      <alignment horizontal="center" wrapText="1"/>
    </xf>
    <xf numFmtId="10" fontId="1" fillId="0" borderId="9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right" wrapText="1"/>
    </xf>
    <xf numFmtId="0" fontId="7" fillId="0" borderId="12" xfId="0" applyFont="1" applyBorder="1" applyAlignment="1" applyProtection="1">
      <alignment horizontal="center" wrapText="1"/>
      <protection hidden="1"/>
    </xf>
    <xf numFmtId="0" fontId="1" fillId="0" borderId="7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4" borderId="0" xfId="0" applyFont="1" applyFill="1" applyBorder="1" applyAlignment="1" applyProtection="1">
      <alignment wrapText="1"/>
      <protection locked="0"/>
    </xf>
    <xf numFmtId="0" fontId="7" fillId="4" borderId="0" xfId="0" applyFont="1" applyFill="1" applyBorder="1" applyAlignment="1" applyProtection="1">
      <alignment horizontal="center" wrapText="1"/>
      <protection locked="0"/>
    </xf>
    <xf numFmtId="0" fontId="6" fillId="4" borderId="0" xfId="0" applyFont="1" applyFill="1" applyBorder="1" applyAlignment="1" applyProtection="1">
      <alignment horizontal="center" wrapText="1"/>
      <protection hidden="1"/>
    </xf>
    <xf numFmtId="10" fontId="6" fillId="4" borderId="0" xfId="0" applyNumberFormat="1" applyFont="1" applyFill="1" applyBorder="1" applyAlignment="1">
      <alignment horizontal="center" wrapText="1"/>
    </xf>
    <xf numFmtId="0" fontId="7" fillId="4" borderId="0" xfId="0" applyFont="1" applyFill="1" applyBorder="1" applyAlignment="1" applyProtection="1">
      <alignment horizontal="center" wrapText="1"/>
      <protection hidden="1"/>
    </xf>
    <xf numFmtId="0" fontId="1" fillId="4" borderId="0" xfId="0" applyFont="1" applyFill="1" applyBorder="1" applyAlignment="1" applyProtection="1">
      <alignment wrapText="1"/>
      <protection locked="0"/>
    </xf>
    <xf numFmtId="0" fontId="3" fillId="4" borderId="0" xfId="0" applyFont="1" applyFill="1" applyBorder="1" applyAlignment="1" applyProtection="1">
      <alignment horizontal="center" wrapText="1"/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0" fontId="6" fillId="3" borderId="6" xfId="0" applyFont="1" applyFill="1" applyBorder="1" applyAlignment="1" applyProtection="1">
      <alignment horizontal="left" wrapText="1"/>
      <protection locked="0"/>
    </xf>
    <xf numFmtId="0" fontId="3" fillId="0" borderId="9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K37"/>
  <sheetViews>
    <sheetView tabSelected="1" topLeftCell="A19" zoomScaleNormal="100" workbookViewId="0">
      <selection activeCell="D27" sqref="D27:E29"/>
    </sheetView>
  </sheetViews>
  <sheetFormatPr defaultRowHeight="14.5" x14ac:dyDescent="0.35"/>
  <cols>
    <col min="1" max="1" width="19.453125" customWidth="1"/>
    <col min="2" max="2" width="20.7265625" customWidth="1"/>
    <col min="3" max="3" width="13.7265625" customWidth="1"/>
    <col min="4" max="4" width="10.54296875" customWidth="1"/>
    <col min="6" max="6" width="14.26953125" customWidth="1"/>
    <col min="9" max="9" width="11.54296875" bestFit="1" customWidth="1"/>
  </cols>
  <sheetData>
    <row r="1" spans="1:9" ht="15" thickBot="1" x14ac:dyDescent="0.4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5" thickBot="1" x14ac:dyDescent="0.4">
      <c r="A2" s="22" t="s">
        <v>1</v>
      </c>
      <c r="B2" s="1"/>
      <c r="C2" s="1"/>
      <c r="D2" s="1"/>
      <c r="E2" s="1"/>
      <c r="F2" s="1"/>
      <c r="G2" s="1"/>
      <c r="H2" s="1"/>
      <c r="I2" s="1"/>
    </row>
    <row r="3" spans="1:9" ht="15" thickBot="1" x14ac:dyDescent="0.4">
      <c r="A3" s="1"/>
      <c r="B3" s="1"/>
      <c r="C3" s="1"/>
      <c r="D3" s="1"/>
      <c r="E3" s="1"/>
      <c r="F3" s="1"/>
      <c r="G3" s="1"/>
      <c r="H3" s="1"/>
      <c r="I3" s="1"/>
    </row>
    <row r="4" spans="1:9" ht="15" thickBot="1" x14ac:dyDescent="0.4">
      <c r="A4" s="11" t="s">
        <v>2</v>
      </c>
      <c r="B4" s="1"/>
      <c r="C4" s="1"/>
      <c r="D4" s="1"/>
      <c r="E4" s="1"/>
      <c r="F4" s="1"/>
      <c r="G4" s="1"/>
      <c r="H4" s="1"/>
      <c r="I4" s="1"/>
    </row>
    <row r="5" spans="1:9" ht="15" thickBot="1" x14ac:dyDescent="0.4">
      <c r="A5" s="1"/>
      <c r="B5" s="1"/>
      <c r="C5" s="1"/>
      <c r="D5" s="1"/>
      <c r="E5" s="1"/>
      <c r="F5" s="1"/>
      <c r="G5" s="1"/>
      <c r="H5" s="1"/>
      <c r="I5" s="1"/>
    </row>
    <row r="6" spans="1:9" ht="15" thickBot="1" x14ac:dyDescent="0.4">
      <c r="A6" s="2" t="s">
        <v>3</v>
      </c>
      <c r="B6" s="1"/>
      <c r="C6" s="1"/>
      <c r="D6" s="1"/>
      <c r="E6" s="1"/>
      <c r="F6" s="1"/>
      <c r="G6" s="1"/>
      <c r="H6" s="1"/>
      <c r="I6" s="1"/>
    </row>
    <row r="7" spans="1:9" ht="15" thickBot="1" x14ac:dyDescent="0.4">
      <c r="A7" s="1"/>
      <c r="B7" s="1"/>
      <c r="C7" s="1"/>
      <c r="D7" s="1"/>
      <c r="E7" s="1"/>
      <c r="F7" s="1"/>
      <c r="G7" s="1"/>
      <c r="H7" s="1"/>
      <c r="I7" s="1"/>
    </row>
    <row r="8" spans="1:9" ht="15" thickBot="1" x14ac:dyDescent="0.4">
      <c r="A8" s="2" t="s">
        <v>4</v>
      </c>
      <c r="B8" s="1"/>
      <c r="C8" s="1"/>
      <c r="D8" s="1"/>
      <c r="E8" s="1"/>
      <c r="F8" s="1"/>
      <c r="G8" s="1"/>
      <c r="H8" s="1"/>
      <c r="I8" s="1"/>
    </row>
    <row r="9" spans="1:9" ht="15" thickBot="1" x14ac:dyDescent="0.4">
      <c r="A9" s="2"/>
      <c r="B9" s="12"/>
      <c r="C9" s="12"/>
      <c r="D9" s="12"/>
      <c r="E9" s="1"/>
      <c r="F9" s="1"/>
      <c r="G9" s="1"/>
      <c r="H9" s="1"/>
      <c r="I9" s="1"/>
    </row>
    <row r="10" spans="1:9" ht="15" thickBot="1" x14ac:dyDescent="0.4">
      <c r="A10" s="23" t="s">
        <v>19</v>
      </c>
      <c r="B10" s="48"/>
      <c r="C10" s="48"/>
      <c r="D10" s="48"/>
      <c r="E10" s="24"/>
      <c r="F10" s="24"/>
      <c r="G10" s="1"/>
      <c r="H10" s="1"/>
      <c r="I10" s="1"/>
    </row>
    <row r="11" spans="1:9" ht="15" thickBot="1" x14ac:dyDescent="0.4">
      <c r="A11" s="23" t="s">
        <v>20</v>
      </c>
      <c r="B11" s="47"/>
      <c r="C11" s="47"/>
      <c r="D11" s="47"/>
      <c r="E11" s="24"/>
      <c r="F11" s="24"/>
      <c r="G11" s="1"/>
      <c r="H11" s="1"/>
      <c r="I11" s="1"/>
    </row>
    <row r="12" spans="1:9" ht="15" thickBot="1" x14ac:dyDescent="0.4">
      <c r="A12" s="23" t="s">
        <v>8</v>
      </c>
      <c r="B12" s="15"/>
      <c r="C12" s="25"/>
      <c r="D12" s="13"/>
      <c r="E12" s="1"/>
      <c r="F12" s="1"/>
      <c r="G12" s="1"/>
      <c r="H12" s="1"/>
      <c r="I12" s="1"/>
    </row>
    <row r="13" spans="1:9" ht="15" thickBot="1" x14ac:dyDescent="0.4">
      <c r="A13" s="2"/>
      <c r="B13" s="13"/>
      <c r="C13" s="1"/>
      <c r="D13" s="1"/>
      <c r="E13" s="1"/>
      <c r="F13" s="1"/>
      <c r="G13" s="1"/>
      <c r="H13" s="1"/>
      <c r="I13" s="1"/>
    </row>
    <row r="14" spans="1:9" ht="15" thickBot="1" x14ac:dyDescent="0.4">
      <c r="A14" s="2" t="s">
        <v>39</v>
      </c>
      <c r="B14" s="1"/>
      <c r="C14" s="1"/>
      <c r="D14" s="1"/>
      <c r="E14" s="1"/>
      <c r="F14" s="1"/>
      <c r="G14" s="1"/>
      <c r="H14" s="1"/>
      <c r="I14" s="1"/>
    </row>
    <row r="15" spans="1:9" x14ac:dyDescent="0.3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26.5" x14ac:dyDescent="0.35">
      <c r="A16" s="36" t="s">
        <v>5</v>
      </c>
      <c r="B16" s="36" t="s">
        <v>6</v>
      </c>
      <c r="C16" s="36" t="s">
        <v>7</v>
      </c>
      <c r="D16" s="36" t="s">
        <v>81</v>
      </c>
      <c r="E16" s="36" t="s">
        <v>9</v>
      </c>
      <c r="F16" s="36" t="s">
        <v>83</v>
      </c>
      <c r="G16" s="36" t="s">
        <v>82</v>
      </c>
      <c r="H16" s="36" t="s">
        <v>10</v>
      </c>
      <c r="I16" s="36" t="s">
        <v>11</v>
      </c>
    </row>
    <row r="17" spans="1:9" x14ac:dyDescent="0.35">
      <c r="A17" s="36" t="s">
        <v>80</v>
      </c>
      <c r="B17" s="27"/>
      <c r="C17" s="27"/>
      <c r="D17" s="27"/>
      <c r="E17" s="27"/>
      <c r="F17" s="27"/>
      <c r="G17" s="27"/>
      <c r="H17" s="27"/>
      <c r="I17" s="37"/>
    </row>
    <row r="18" spans="1:9" x14ac:dyDescent="0.35">
      <c r="A18" s="14" t="s">
        <v>41</v>
      </c>
      <c r="B18" s="26"/>
      <c r="C18" s="26"/>
      <c r="D18" s="16"/>
      <c r="E18" s="16"/>
      <c r="F18" s="16"/>
      <c r="G18" s="17" t="e">
        <f t="shared" ref="G18:G29" si="0">E18/D18</f>
        <v>#DIV/0!</v>
      </c>
      <c r="H18" s="18">
        <v>0.28999999999999998</v>
      </c>
      <c r="I18" s="19" t="e">
        <f>VLOOKUP(G18,Viitetaulu!$D$2:$E$29,2,TRUE)</f>
        <v>#DIV/0!</v>
      </c>
    </row>
    <row r="19" spans="1:9" x14ac:dyDescent="0.35">
      <c r="A19" s="14" t="s">
        <v>42</v>
      </c>
      <c r="B19" s="26"/>
      <c r="C19" s="26"/>
      <c r="D19" s="16"/>
      <c r="E19" s="16"/>
      <c r="F19" s="16"/>
      <c r="G19" s="17" t="e">
        <f t="shared" si="0"/>
        <v>#DIV/0!</v>
      </c>
      <c r="H19" s="18">
        <v>0.28999999999999998</v>
      </c>
      <c r="I19" s="19" t="e">
        <f>VLOOKUP(G19,Viitetaulu!$D$2:$E$29,2,TRUE)</f>
        <v>#DIV/0!</v>
      </c>
    </row>
    <row r="20" spans="1:9" x14ac:dyDescent="0.35">
      <c r="A20" s="27"/>
      <c r="B20" s="27"/>
      <c r="C20" s="27"/>
      <c r="D20" s="38"/>
      <c r="E20" s="38"/>
      <c r="F20" s="38"/>
      <c r="G20" s="28"/>
      <c r="H20" s="29"/>
      <c r="I20" s="30"/>
    </row>
    <row r="21" spans="1:9" x14ac:dyDescent="0.35">
      <c r="A21" s="27"/>
      <c r="B21" s="27"/>
      <c r="C21" s="27"/>
      <c r="D21" s="38"/>
      <c r="E21" s="38"/>
      <c r="F21" s="38"/>
      <c r="G21" s="28"/>
      <c r="H21" s="39"/>
      <c r="I21" s="30"/>
    </row>
    <row r="22" spans="1:9" x14ac:dyDescent="0.35">
      <c r="A22" s="36" t="s">
        <v>12</v>
      </c>
      <c r="B22" s="27"/>
      <c r="C22" s="27"/>
      <c r="D22" s="38"/>
      <c r="E22" s="38"/>
      <c r="F22" s="38"/>
      <c r="G22" s="28"/>
      <c r="H22" s="39"/>
      <c r="I22" s="30"/>
    </row>
    <row r="23" spans="1:9" x14ac:dyDescent="0.35">
      <c r="A23" s="14" t="s">
        <v>13</v>
      </c>
      <c r="B23" s="26"/>
      <c r="C23" s="26"/>
      <c r="D23" s="16"/>
      <c r="E23" s="16"/>
      <c r="F23" s="16"/>
      <c r="G23" s="17" t="e">
        <f t="shared" si="0"/>
        <v>#DIV/0!</v>
      </c>
      <c r="H23" s="18">
        <v>0.12</v>
      </c>
      <c r="I23" s="19" t="e">
        <f>VLOOKUP(G23,Viitetaulu!$J$3:$K$25,2,TRUE)</f>
        <v>#DIV/0!</v>
      </c>
    </row>
    <row r="24" spans="1:9" x14ac:dyDescent="0.35">
      <c r="A24" s="14" t="s">
        <v>14</v>
      </c>
      <c r="B24" s="26"/>
      <c r="C24" s="26"/>
      <c r="D24" s="16"/>
      <c r="E24" s="16"/>
      <c r="F24" s="16"/>
      <c r="G24" s="17" t="e">
        <f t="shared" si="0"/>
        <v>#DIV/0!</v>
      </c>
      <c r="H24" s="18">
        <v>0.12</v>
      </c>
      <c r="I24" s="19" t="e">
        <f>VLOOKUP(G24,Viitetaulu!$J$3:$K$25,2,TRUE)</f>
        <v>#DIV/0!</v>
      </c>
    </row>
    <row r="25" spans="1:9" x14ac:dyDescent="0.35">
      <c r="A25" s="27"/>
      <c r="B25" s="40"/>
      <c r="C25" s="40"/>
      <c r="D25" s="41"/>
      <c r="E25" s="41"/>
      <c r="F25" s="41"/>
      <c r="G25" s="42"/>
      <c r="H25" s="43"/>
      <c r="I25" s="44"/>
    </row>
    <row r="26" spans="1:9" x14ac:dyDescent="0.35">
      <c r="A26" s="36" t="s">
        <v>18</v>
      </c>
      <c r="B26" s="40"/>
      <c r="C26" s="40"/>
      <c r="D26" s="41"/>
      <c r="E26" s="41"/>
      <c r="F26" s="41"/>
      <c r="G26" s="42"/>
      <c r="H26" s="43"/>
      <c r="I26" s="44"/>
    </row>
    <row r="27" spans="1:9" x14ac:dyDescent="0.35">
      <c r="A27" s="14" t="s">
        <v>15</v>
      </c>
      <c r="B27" s="26"/>
      <c r="C27" s="26"/>
      <c r="D27" s="16"/>
      <c r="E27" s="16"/>
      <c r="F27" s="16"/>
      <c r="G27" s="17" t="e">
        <f t="shared" si="0"/>
        <v>#DIV/0!</v>
      </c>
      <c r="H27" s="18">
        <v>0.06</v>
      </c>
      <c r="I27" s="19" t="e">
        <f>VLOOKUP(G27,Viitetaulu!$O$11:$P$20,2,TRUE)</f>
        <v>#DIV/0!</v>
      </c>
    </row>
    <row r="28" spans="1:9" x14ac:dyDescent="0.35">
      <c r="A28" s="14" t="s">
        <v>16</v>
      </c>
      <c r="B28" s="26"/>
      <c r="C28" s="26"/>
      <c r="D28" s="16"/>
      <c r="E28" s="16"/>
      <c r="F28" s="16"/>
      <c r="G28" s="17" t="e">
        <f t="shared" si="0"/>
        <v>#DIV/0!</v>
      </c>
      <c r="H28" s="18">
        <v>0.06</v>
      </c>
      <c r="I28" s="19" t="e">
        <f>VLOOKUP(G28,Viitetaulu!$O$11:$P$20,2,TRUE)</f>
        <v>#DIV/0!</v>
      </c>
    </row>
    <row r="29" spans="1:9" x14ac:dyDescent="0.35">
      <c r="A29" s="14" t="s">
        <v>17</v>
      </c>
      <c r="B29" s="26"/>
      <c r="C29" s="26"/>
      <c r="D29" s="16"/>
      <c r="E29" s="16"/>
      <c r="F29" s="16"/>
      <c r="G29" s="17" t="e">
        <f t="shared" si="0"/>
        <v>#DIV/0!</v>
      </c>
      <c r="H29" s="18">
        <v>0.06</v>
      </c>
      <c r="I29" s="19" t="e">
        <f>VLOOKUP(G29,Viitetaulu!$O$11:$P$20,2,TRUE)</f>
        <v>#DIV/0!</v>
      </c>
    </row>
    <row r="30" spans="1:9" x14ac:dyDescent="0.35">
      <c r="A30" s="27"/>
      <c r="B30" s="27"/>
      <c r="C30" s="27"/>
      <c r="D30" s="38"/>
      <c r="E30" s="38"/>
      <c r="F30" s="38"/>
      <c r="G30" s="28"/>
      <c r="H30" s="39"/>
      <c r="I30" s="30"/>
    </row>
    <row r="31" spans="1:9" ht="29" customHeight="1" x14ac:dyDescent="0.35">
      <c r="A31" s="52" t="s">
        <v>84</v>
      </c>
      <c r="B31" s="53"/>
      <c r="C31" s="53"/>
      <c r="D31" s="53"/>
      <c r="E31" s="53"/>
      <c r="F31" s="54"/>
      <c r="G31" s="20"/>
      <c r="H31" s="35"/>
      <c r="I31" s="21"/>
    </row>
    <row r="32" spans="1:9" x14ac:dyDescent="0.35">
      <c r="A32" s="27"/>
      <c r="B32" s="45"/>
      <c r="C32" s="45"/>
      <c r="D32" s="46"/>
      <c r="E32" s="46"/>
      <c r="F32" s="46"/>
      <c r="G32" s="28"/>
      <c r="H32" s="29"/>
      <c r="I32" s="30"/>
    </row>
    <row r="33" spans="1:11" x14ac:dyDescent="0.35">
      <c r="A33" s="27"/>
      <c r="B33" s="45"/>
      <c r="C33" s="45"/>
      <c r="D33" s="46"/>
      <c r="E33" s="46"/>
      <c r="F33" s="46"/>
      <c r="G33" s="28"/>
      <c r="H33" s="29"/>
      <c r="I33" s="30"/>
    </row>
    <row r="34" spans="1:11" x14ac:dyDescent="0.35">
      <c r="A34" s="27"/>
      <c r="B34" s="45"/>
      <c r="C34" s="45"/>
      <c r="D34" s="46"/>
      <c r="E34" s="46"/>
      <c r="F34" s="46"/>
      <c r="G34" s="28"/>
      <c r="H34" s="29"/>
      <c r="I34" s="30"/>
    </row>
    <row r="35" spans="1:11" ht="15" thickBot="1" x14ac:dyDescent="0.4">
      <c r="A35" s="27"/>
      <c r="B35" s="45"/>
      <c r="C35" s="45"/>
      <c r="D35" s="46"/>
      <c r="E35" s="46"/>
      <c r="F35" s="46"/>
      <c r="G35" s="28"/>
      <c r="H35" s="31">
        <f>SUM(H18:H34)</f>
        <v>1</v>
      </c>
      <c r="I35" s="30"/>
    </row>
    <row r="36" spans="1:11" ht="15.5" thickTop="1" thickBot="1" x14ac:dyDescent="0.4">
      <c r="A36" s="13"/>
      <c r="B36" s="13"/>
      <c r="C36" s="13"/>
      <c r="D36" s="49" t="s">
        <v>40</v>
      </c>
      <c r="E36" s="50"/>
      <c r="F36" s="50"/>
      <c r="G36" s="51"/>
      <c r="H36" s="32"/>
      <c r="I36" s="34">
        <f>SUMIF(I18:I34,"&gt;0")</f>
        <v>0</v>
      </c>
      <c r="J36" s="33"/>
      <c r="K36" s="3"/>
    </row>
    <row r="37" spans="1:11" ht="15" thickBot="1" x14ac:dyDescent="0.4">
      <c r="A37" s="1"/>
      <c r="B37" s="1"/>
      <c r="C37" s="1"/>
      <c r="D37" s="1"/>
      <c r="E37" s="1"/>
      <c r="F37" s="1"/>
      <c r="G37" s="1"/>
      <c r="H37" s="1"/>
    </row>
  </sheetData>
  <sheetProtection algorithmName="SHA-512" hashValue="svrkop3TXJ52fZ52Jk8OUqLyaERO8JPJQilqVuAgh2T/egWGNsr1KHMl/8pDPn4JQCUnWYLwV3Ke7S3ETNqpfw==" saltValue="z8RBTOv8WvSiILe+xZdtNg==" spinCount="100000" sheet="1" objects="1" scenarios="1"/>
  <mergeCells count="4">
    <mergeCell ref="B11:D11"/>
    <mergeCell ref="B10:D10"/>
    <mergeCell ref="D36:G36"/>
    <mergeCell ref="A31:F31"/>
  </mergeCells>
  <pageMargins left="0.7" right="0.7" top="0.75" bottom="0.75" header="0.3" footer="0.3"/>
  <pageSetup paperSize="9" scale="84" orientation="portrait" r:id="rId1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Sarjat!$A$3:$A$17</xm:f>
          </x14:formula1>
          <xm:sqref>B13:B14</xm:sqref>
        </x14:dataValidation>
        <x14:dataValidation type="list" allowBlank="1" showInputMessage="1" showErrorMessage="1" xr:uid="{00000000-0002-0000-0000-000001000000}">
          <x14:formula1>
            <xm:f>Seurat!$A$1:$A$38</xm:f>
          </x14:formula1>
          <xm:sqref>B11:D11</xm:sqref>
        </x14:dataValidation>
        <x14:dataValidation type="list" allowBlank="1" showInputMessage="1" showErrorMessage="1" xr:uid="{00000000-0002-0000-0000-000002000000}">
          <x14:formula1>
            <xm:f>Sarjat!$A$2:$A$17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2:T31"/>
  <sheetViews>
    <sheetView workbookViewId="0">
      <selection activeCell="B31" sqref="B31"/>
    </sheetView>
  </sheetViews>
  <sheetFormatPr defaultRowHeight="14.5" x14ac:dyDescent="0.35"/>
  <cols>
    <col min="1" max="2" width="5.81640625" customWidth="1"/>
    <col min="3" max="3" width="2" customWidth="1"/>
    <col min="4" max="5" width="5.81640625" style="4" customWidth="1"/>
    <col min="6" max="6" width="2.08984375" style="4" customWidth="1"/>
    <col min="7" max="8" width="5.81640625" customWidth="1"/>
    <col min="9" max="9" width="2" customWidth="1"/>
    <col min="10" max="11" width="5.81640625" style="4" customWidth="1"/>
    <col min="12" max="12" width="1.7265625" style="4" customWidth="1"/>
    <col min="13" max="14" width="5.81640625" customWidth="1"/>
    <col min="15" max="16" width="5.81640625" style="4" customWidth="1"/>
    <col min="17" max="18" width="5.81640625" customWidth="1"/>
    <col min="19" max="20" width="5.81640625" style="4" customWidth="1"/>
  </cols>
  <sheetData>
    <row r="2" spans="1:20" x14ac:dyDescent="0.35">
      <c r="D2" s="4">
        <v>1.0000000000000001E-5</v>
      </c>
      <c r="E2" s="4">
        <v>29</v>
      </c>
      <c r="G2">
        <v>1.0000000000000001E-9</v>
      </c>
      <c r="J2" s="4">
        <f>G2</f>
        <v>1.0000000000000001E-9</v>
      </c>
      <c r="O2" s="4">
        <v>1.0000000000000001E-5</v>
      </c>
      <c r="P2" s="4">
        <v>6</v>
      </c>
      <c r="S2" s="4">
        <v>1.0000000000000001E-5</v>
      </c>
      <c r="T2" s="4">
        <v>4</v>
      </c>
    </row>
    <row r="3" spans="1:20" x14ac:dyDescent="0.35">
      <c r="A3">
        <f>1/29*B3</f>
        <v>3.4482758620689655E-2</v>
      </c>
      <c r="B3">
        <v>1</v>
      </c>
      <c r="D3" s="5">
        <f>A3</f>
        <v>3.4482758620689655E-2</v>
      </c>
      <c r="E3" s="4">
        <v>27</v>
      </c>
      <c r="G3">
        <f>1/12*H3</f>
        <v>4.1666666666666664E-2</v>
      </c>
      <c r="H3">
        <v>0.5</v>
      </c>
      <c r="J3" s="4">
        <f>G3</f>
        <v>4.1666666666666664E-2</v>
      </c>
      <c r="K3" s="4">
        <f t="shared" ref="K3:K24" si="0">12-12*J3+0.5</f>
        <v>12</v>
      </c>
      <c r="N3">
        <v>1</v>
      </c>
      <c r="O3" s="4">
        <f>M3</f>
        <v>0</v>
      </c>
      <c r="P3" s="4">
        <v>6</v>
      </c>
      <c r="Q3">
        <f>1/4*R3</f>
        <v>0.25</v>
      </c>
      <c r="R3">
        <v>1</v>
      </c>
      <c r="S3" s="4">
        <f>Q3</f>
        <v>0.25</v>
      </c>
      <c r="T3" s="4">
        <v>4</v>
      </c>
    </row>
    <row r="4" spans="1:20" x14ac:dyDescent="0.35">
      <c r="A4">
        <f t="shared" ref="A4:A31" si="1">1/29*B4</f>
        <v>6.8965517241379309E-2</v>
      </c>
      <c r="B4">
        <v>2</v>
      </c>
      <c r="D4" s="4">
        <f t="shared" ref="D4:D30" si="2">A4</f>
        <v>6.8965517241379309E-2</v>
      </c>
      <c r="E4" s="4">
        <v>25</v>
      </c>
      <c r="G4">
        <f t="shared" ref="G4:G26" si="3">1/12*H4</f>
        <v>8.3333333333333329E-2</v>
      </c>
      <c r="H4">
        <v>1</v>
      </c>
      <c r="J4" s="4">
        <f t="shared" ref="J4:J26" si="4">G4</f>
        <v>8.3333333333333329E-2</v>
      </c>
      <c r="K4" s="4">
        <f t="shared" si="0"/>
        <v>11.5</v>
      </c>
      <c r="N4">
        <v>2</v>
      </c>
      <c r="O4" s="4">
        <f t="shared" ref="O4:O8" si="5">M4</f>
        <v>0</v>
      </c>
      <c r="P4" s="4">
        <v>5</v>
      </c>
      <c r="Q4">
        <f t="shared" ref="Q4:Q6" si="6">1/4*R4</f>
        <v>0.5</v>
      </c>
      <c r="R4">
        <v>2</v>
      </c>
      <c r="S4" s="4">
        <f t="shared" ref="S4:S6" si="7">Q4</f>
        <v>0.5</v>
      </c>
      <c r="T4" s="4">
        <v>3</v>
      </c>
    </row>
    <row r="5" spans="1:20" x14ac:dyDescent="0.35">
      <c r="A5">
        <f t="shared" si="1"/>
        <v>0.10344827586206896</v>
      </c>
      <c r="B5">
        <v>3</v>
      </c>
      <c r="D5" s="4">
        <f t="shared" si="2"/>
        <v>0.10344827586206896</v>
      </c>
      <c r="E5" s="4">
        <v>24</v>
      </c>
      <c r="G5">
        <f t="shared" si="3"/>
        <v>0.125</v>
      </c>
      <c r="H5">
        <v>1.5</v>
      </c>
      <c r="J5" s="4">
        <f t="shared" si="4"/>
        <v>0.125</v>
      </c>
      <c r="K5" s="4">
        <f t="shared" si="0"/>
        <v>11</v>
      </c>
      <c r="N5">
        <v>3</v>
      </c>
      <c r="O5" s="4">
        <f t="shared" si="5"/>
        <v>0</v>
      </c>
      <c r="P5" s="4">
        <v>4</v>
      </c>
      <c r="Q5">
        <f t="shared" si="6"/>
        <v>0.75</v>
      </c>
      <c r="R5">
        <v>3</v>
      </c>
      <c r="S5" s="4">
        <f t="shared" si="7"/>
        <v>0.75</v>
      </c>
      <c r="T5" s="4">
        <v>2</v>
      </c>
    </row>
    <row r="6" spans="1:20" x14ac:dyDescent="0.35">
      <c r="A6">
        <f t="shared" si="1"/>
        <v>0.13793103448275862</v>
      </c>
      <c r="B6">
        <v>4</v>
      </c>
      <c r="D6" s="4">
        <f t="shared" si="2"/>
        <v>0.13793103448275862</v>
      </c>
      <c r="E6" s="4">
        <v>23</v>
      </c>
      <c r="G6">
        <f t="shared" si="3"/>
        <v>0.16666666666666666</v>
      </c>
      <c r="H6">
        <v>2</v>
      </c>
      <c r="J6" s="4">
        <f t="shared" si="4"/>
        <v>0.16666666666666666</v>
      </c>
      <c r="K6" s="4">
        <f t="shared" si="0"/>
        <v>10.5</v>
      </c>
      <c r="N6">
        <v>4</v>
      </c>
      <c r="O6" s="4">
        <f t="shared" si="5"/>
        <v>0</v>
      </c>
      <c r="P6" s="4">
        <v>3</v>
      </c>
      <c r="Q6">
        <f t="shared" si="6"/>
        <v>1</v>
      </c>
      <c r="R6">
        <v>4</v>
      </c>
      <c r="S6" s="4">
        <f t="shared" si="7"/>
        <v>1</v>
      </c>
      <c r="T6" s="4">
        <v>1</v>
      </c>
    </row>
    <row r="7" spans="1:20" x14ac:dyDescent="0.35">
      <c r="A7">
        <f t="shared" si="1"/>
        <v>0.17241379310344829</v>
      </c>
      <c r="B7">
        <v>5</v>
      </c>
      <c r="D7" s="4">
        <f t="shared" si="2"/>
        <v>0.17241379310344829</v>
      </c>
      <c r="E7" s="4">
        <v>22</v>
      </c>
      <c r="G7">
        <f t="shared" si="3"/>
        <v>0.20833333333333331</v>
      </c>
      <c r="H7">
        <v>2.5</v>
      </c>
      <c r="J7" s="4">
        <f t="shared" si="4"/>
        <v>0.20833333333333331</v>
      </c>
      <c r="K7" s="4">
        <f t="shared" si="0"/>
        <v>10</v>
      </c>
      <c r="N7">
        <v>5</v>
      </c>
      <c r="O7" s="4">
        <f t="shared" si="5"/>
        <v>0</v>
      </c>
      <c r="P7" s="4">
        <v>2</v>
      </c>
    </row>
    <row r="8" spans="1:20" x14ac:dyDescent="0.35">
      <c r="A8">
        <f t="shared" si="1"/>
        <v>0.20689655172413793</v>
      </c>
      <c r="B8">
        <v>6</v>
      </c>
      <c r="D8" s="4">
        <f t="shared" si="2"/>
        <v>0.20689655172413793</v>
      </c>
      <c r="E8" s="4">
        <v>21</v>
      </c>
      <c r="G8">
        <f t="shared" si="3"/>
        <v>0.25</v>
      </c>
      <c r="H8">
        <v>3</v>
      </c>
      <c r="J8" s="4">
        <f t="shared" si="4"/>
        <v>0.25</v>
      </c>
      <c r="K8" s="4">
        <f t="shared" si="0"/>
        <v>9.5</v>
      </c>
      <c r="N8">
        <v>6</v>
      </c>
      <c r="O8" s="4">
        <f t="shared" si="5"/>
        <v>0</v>
      </c>
      <c r="P8" s="4">
        <v>1</v>
      </c>
    </row>
    <row r="9" spans="1:20" x14ac:dyDescent="0.35">
      <c r="A9">
        <f t="shared" si="1"/>
        <v>0.24137931034482757</v>
      </c>
      <c r="B9">
        <v>7</v>
      </c>
      <c r="D9" s="4">
        <f t="shared" si="2"/>
        <v>0.24137931034482757</v>
      </c>
      <c r="E9" s="4">
        <v>20</v>
      </c>
      <c r="G9">
        <f t="shared" si="3"/>
        <v>0.29166666666666663</v>
      </c>
      <c r="H9">
        <v>3.5</v>
      </c>
      <c r="J9" s="4">
        <f t="shared" si="4"/>
        <v>0.29166666666666663</v>
      </c>
      <c r="K9" s="4">
        <f t="shared" si="0"/>
        <v>9</v>
      </c>
    </row>
    <row r="10" spans="1:20" x14ac:dyDescent="0.35">
      <c r="A10">
        <f t="shared" si="1"/>
        <v>0.27586206896551724</v>
      </c>
      <c r="B10">
        <v>8</v>
      </c>
      <c r="D10" s="4">
        <f t="shared" si="2"/>
        <v>0.27586206896551724</v>
      </c>
      <c r="E10" s="4">
        <v>19</v>
      </c>
      <c r="G10">
        <f t="shared" si="3"/>
        <v>0.33333333333333331</v>
      </c>
      <c r="H10">
        <v>4</v>
      </c>
      <c r="J10" s="4">
        <f t="shared" si="4"/>
        <v>0.33333333333333331</v>
      </c>
      <c r="K10" s="4">
        <f t="shared" si="0"/>
        <v>8.5</v>
      </c>
    </row>
    <row r="11" spans="1:20" x14ac:dyDescent="0.35">
      <c r="A11">
        <f t="shared" si="1"/>
        <v>0.31034482758620691</v>
      </c>
      <c r="B11">
        <v>9</v>
      </c>
      <c r="D11" s="4">
        <f t="shared" si="2"/>
        <v>0.31034482758620691</v>
      </c>
      <c r="E11" s="4">
        <v>18</v>
      </c>
      <c r="G11">
        <f t="shared" si="3"/>
        <v>0.375</v>
      </c>
      <c r="H11">
        <v>4.5</v>
      </c>
      <c r="J11" s="4">
        <f t="shared" si="4"/>
        <v>0.375</v>
      </c>
      <c r="K11" s="4">
        <f t="shared" si="0"/>
        <v>8</v>
      </c>
      <c r="O11" s="4">
        <v>1.0000000000000001E-5</v>
      </c>
      <c r="P11" s="4">
        <v>6</v>
      </c>
      <c r="S11" s="4">
        <v>1.0000000000000001E-5</v>
      </c>
      <c r="T11" s="4">
        <v>4</v>
      </c>
    </row>
    <row r="12" spans="1:20" x14ac:dyDescent="0.35">
      <c r="A12">
        <f t="shared" si="1"/>
        <v>0.34482758620689657</v>
      </c>
      <c r="B12">
        <v>10</v>
      </c>
      <c r="D12" s="4">
        <f t="shared" si="2"/>
        <v>0.34482758620689657</v>
      </c>
      <c r="E12" s="4">
        <v>17</v>
      </c>
      <c r="G12">
        <f t="shared" si="3"/>
        <v>0.41666666666666663</v>
      </c>
      <c r="H12">
        <v>5</v>
      </c>
      <c r="J12" s="4">
        <f t="shared" si="4"/>
        <v>0.41666666666666663</v>
      </c>
      <c r="K12" s="4">
        <f t="shared" si="0"/>
        <v>7.5</v>
      </c>
      <c r="M12">
        <f t="shared" ref="M12:M23" si="8">1/6*N12</f>
        <v>8.3333333333333329E-2</v>
      </c>
      <c r="N12">
        <v>0.5</v>
      </c>
      <c r="O12" s="4">
        <f>M12</f>
        <v>8.3333333333333329E-2</v>
      </c>
      <c r="P12" s="4">
        <v>6</v>
      </c>
      <c r="Q12">
        <f>1/4*R12</f>
        <v>0.125</v>
      </c>
      <c r="R12">
        <v>0.5</v>
      </c>
      <c r="S12" s="4">
        <f>Q12</f>
        <v>0.125</v>
      </c>
      <c r="T12" s="4">
        <v>4</v>
      </c>
    </row>
    <row r="13" spans="1:20" x14ac:dyDescent="0.35">
      <c r="A13">
        <f t="shared" si="1"/>
        <v>0.37931034482758619</v>
      </c>
      <c r="B13">
        <v>11</v>
      </c>
      <c r="D13" s="4">
        <f t="shared" si="2"/>
        <v>0.37931034482758619</v>
      </c>
      <c r="E13" s="4">
        <v>16</v>
      </c>
      <c r="G13">
        <f t="shared" si="3"/>
        <v>0.45833333333333331</v>
      </c>
      <c r="H13">
        <v>5.5</v>
      </c>
      <c r="J13" s="4">
        <f t="shared" si="4"/>
        <v>0.45833333333333331</v>
      </c>
      <c r="K13" s="4">
        <f t="shared" si="0"/>
        <v>7</v>
      </c>
      <c r="M13">
        <f t="shared" si="8"/>
        <v>0.16666666666666666</v>
      </c>
      <c r="N13">
        <v>1</v>
      </c>
      <c r="O13" s="4">
        <f t="shared" ref="O13:O23" si="9">M13</f>
        <v>0.16666666666666666</v>
      </c>
      <c r="P13" s="4">
        <v>5</v>
      </c>
      <c r="Q13">
        <f t="shared" ref="Q13:Q19" si="10">1/4*R13</f>
        <v>0.25</v>
      </c>
      <c r="R13">
        <v>1</v>
      </c>
      <c r="S13" s="4">
        <f t="shared" ref="S13:S19" si="11">Q13</f>
        <v>0.25</v>
      </c>
      <c r="T13" s="4">
        <v>3</v>
      </c>
    </row>
    <row r="14" spans="1:20" x14ac:dyDescent="0.35">
      <c r="A14">
        <f t="shared" si="1"/>
        <v>0.41379310344827586</v>
      </c>
      <c r="B14">
        <v>12</v>
      </c>
      <c r="D14" s="4">
        <f t="shared" si="2"/>
        <v>0.41379310344827586</v>
      </c>
      <c r="E14" s="4">
        <v>15</v>
      </c>
      <c r="G14">
        <f t="shared" si="3"/>
        <v>0.5</v>
      </c>
      <c r="H14">
        <v>6</v>
      </c>
      <c r="J14" s="4">
        <f t="shared" si="4"/>
        <v>0.5</v>
      </c>
      <c r="K14" s="4">
        <f t="shared" si="0"/>
        <v>6.5</v>
      </c>
      <c r="M14">
        <f t="shared" si="8"/>
        <v>0.25</v>
      </c>
      <c r="N14">
        <v>1.5</v>
      </c>
      <c r="O14" s="4">
        <f t="shared" si="9"/>
        <v>0.25</v>
      </c>
      <c r="P14" s="4">
        <v>5</v>
      </c>
      <c r="Q14">
        <f t="shared" si="10"/>
        <v>0.375</v>
      </c>
      <c r="R14">
        <v>1.5</v>
      </c>
      <c r="S14" s="4">
        <f t="shared" si="11"/>
        <v>0.375</v>
      </c>
      <c r="T14" s="4">
        <v>3</v>
      </c>
    </row>
    <row r="15" spans="1:20" x14ac:dyDescent="0.35">
      <c r="A15">
        <f t="shared" si="1"/>
        <v>0.44827586206896552</v>
      </c>
      <c r="B15">
        <v>13</v>
      </c>
      <c r="D15" s="4">
        <f t="shared" si="2"/>
        <v>0.44827586206896552</v>
      </c>
      <c r="E15" s="4">
        <v>14</v>
      </c>
      <c r="G15">
        <f t="shared" si="3"/>
        <v>0.54166666666666663</v>
      </c>
      <c r="H15">
        <v>6.5</v>
      </c>
      <c r="J15" s="4">
        <f t="shared" si="4"/>
        <v>0.54166666666666663</v>
      </c>
      <c r="K15" s="4">
        <f t="shared" si="0"/>
        <v>6</v>
      </c>
      <c r="M15">
        <f t="shared" si="8"/>
        <v>0.33333333333333331</v>
      </c>
      <c r="N15">
        <v>2</v>
      </c>
      <c r="O15" s="4">
        <f t="shared" si="9"/>
        <v>0.33333333333333331</v>
      </c>
      <c r="P15" s="4">
        <v>4</v>
      </c>
      <c r="Q15">
        <f t="shared" si="10"/>
        <v>0.5</v>
      </c>
      <c r="R15">
        <v>2</v>
      </c>
      <c r="S15" s="4">
        <f t="shared" si="11"/>
        <v>0.5</v>
      </c>
      <c r="T15" s="4">
        <v>2</v>
      </c>
    </row>
    <row r="16" spans="1:20" x14ac:dyDescent="0.35">
      <c r="A16">
        <f t="shared" si="1"/>
        <v>0.48275862068965514</v>
      </c>
      <c r="B16">
        <v>14</v>
      </c>
      <c r="D16" s="4">
        <f t="shared" si="2"/>
        <v>0.48275862068965514</v>
      </c>
      <c r="E16" s="4">
        <v>13</v>
      </c>
      <c r="G16">
        <f t="shared" si="3"/>
        <v>0.58333333333333326</v>
      </c>
      <c r="H16">
        <v>7</v>
      </c>
      <c r="J16" s="4">
        <f t="shared" si="4"/>
        <v>0.58333333333333326</v>
      </c>
      <c r="K16" s="4">
        <f t="shared" si="0"/>
        <v>5.5000000000000009</v>
      </c>
      <c r="M16">
        <f t="shared" si="8"/>
        <v>0.41666666666666663</v>
      </c>
      <c r="N16">
        <v>2.5</v>
      </c>
      <c r="O16" s="4">
        <f t="shared" si="9"/>
        <v>0.41666666666666663</v>
      </c>
      <c r="P16" s="4">
        <v>4</v>
      </c>
      <c r="Q16">
        <f t="shared" si="10"/>
        <v>0.625</v>
      </c>
      <c r="R16">
        <v>2.5</v>
      </c>
      <c r="S16" s="4">
        <f t="shared" si="11"/>
        <v>0.625</v>
      </c>
      <c r="T16" s="4">
        <v>2</v>
      </c>
    </row>
    <row r="17" spans="1:20" x14ac:dyDescent="0.35">
      <c r="A17">
        <f t="shared" si="1"/>
        <v>0.51724137931034486</v>
      </c>
      <c r="B17">
        <v>15</v>
      </c>
      <c r="D17" s="4">
        <f t="shared" si="2"/>
        <v>0.51724137931034486</v>
      </c>
      <c r="E17" s="4">
        <v>12</v>
      </c>
      <c r="G17">
        <f t="shared" si="3"/>
        <v>0.625</v>
      </c>
      <c r="H17">
        <v>7.5</v>
      </c>
      <c r="J17" s="4">
        <f t="shared" si="4"/>
        <v>0.625</v>
      </c>
      <c r="K17" s="4">
        <f t="shared" si="0"/>
        <v>5</v>
      </c>
      <c r="M17">
        <f t="shared" si="8"/>
        <v>0.5</v>
      </c>
      <c r="N17">
        <v>3</v>
      </c>
      <c r="O17" s="4">
        <f t="shared" si="9"/>
        <v>0.5</v>
      </c>
      <c r="P17" s="4">
        <v>3</v>
      </c>
      <c r="Q17">
        <f t="shared" si="10"/>
        <v>0.75</v>
      </c>
      <c r="R17">
        <v>3</v>
      </c>
      <c r="S17" s="4">
        <f t="shared" si="11"/>
        <v>0.75</v>
      </c>
      <c r="T17" s="4">
        <v>1</v>
      </c>
    </row>
    <row r="18" spans="1:20" x14ac:dyDescent="0.35">
      <c r="A18">
        <f t="shared" si="1"/>
        <v>0.55172413793103448</v>
      </c>
      <c r="B18">
        <v>16</v>
      </c>
      <c r="D18" s="4">
        <f t="shared" si="2"/>
        <v>0.55172413793103448</v>
      </c>
      <c r="E18" s="4">
        <v>11</v>
      </c>
      <c r="G18">
        <f t="shared" si="3"/>
        <v>0.66666666666666663</v>
      </c>
      <c r="H18">
        <v>8</v>
      </c>
      <c r="J18" s="4">
        <f t="shared" si="4"/>
        <v>0.66666666666666663</v>
      </c>
      <c r="K18" s="4">
        <f t="shared" si="0"/>
        <v>4.5</v>
      </c>
      <c r="M18">
        <f t="shared" si="8"/>
        <v>0.58333333333333326</v>
      </c>
      <c r="N18">
        <v>3.5</v>
      </c>
      <c r="O18" s="4">
        <f t="shared" si="9"/>
        <v>0.58333333333333326</v>
      </c>
      <c r="P18" s="4">
        <v>3</v>
      </c>
      <c r="Q18">
        <f t="shared" si="10"/>
        <v>0.875</v>
      </c>
      <c r="R18">
        <v>3.5</v>
      </c>
      <c r="S18" s="4">
        <f t="shared" si="11"/>
        <v>0.875</v>
      </c>
      <c r="T18" s="4">
        <v>1</v>
      </c>
    </row>
    <row r="19" spans="1:20" x14ac:dyDescent="0.35">
      <c r="A19">
        <f t="shared" si="1"/>
        <v>0.58620689655172409</v>
      </c>
      <c r="B19">
        <v>17</v>
      </c>
      <c r="D19" s="4">
        <f t="shared" si="2"/>
        <v>0.58620689655172409</v>
      </c>
      <c r="E19" s="4">
        <v>10</v>
      </c>
      <c r="G19">
        <f t="shared" si="3"/>
        <v>0.70833333333333326</v>
      </c>
      <c r="H19">
        <v>8.5</v>
      </c>
      <c r="J19" s="4">
        <f t="shared" si="4"/>
        <v>0.70833333333333326</v>
      </c>
      <c r="K19" s="4">
        <f t="shared" si="0"/>
        <v>4</v>
      </c>
      <c r="M19">
        <f t="shared" si="8"/>
        <v>0.66666666666666663</v>
      </c>
      <c r="N19">
        <v>4</v>
      </c>
      <c r="O19" s="4">
        <f t="shared" si="9"/>
        <v>0.66666666666666663</v>
      </c>
      <c r="P19" s="4">
        <v>2</v>
      </c>
      <c r="Q19">
        <f t="shared" si="10"/>
        <v>1</v>
      </c>
      <c r="R19">
        <v>4</v>
      </c>
      <c r="S19" s="4">
        <f t="shared" si="11"/>
        <v>1</v>
      </c>
      <c r="T19" s="4">
        <v>1</v>
      </c>
    </row>
    <row r="20" spans="1:20" x14ac:dyDescent="0.35">
      <c r="A20">
        <f t="shared" si="1"/>
        <v>0.62068965517241381</v>
      </c>
      <c r="B20">
        <v>18</v>
      </c>
      <c r="D20" s="4">
        <f t="shared" si="2"/>
        <v>0.62068965517241381</v>
      </c>
      <c r="E20" s="4">
        <v>9</v>
      </c>
      <c r="G20">
        <f t="shared" si="3"/>
        <v>0.75</v>
      </c>
      <c r="H20">
        <v>9</v>
      </c>
      <c r="J20" s="4">
        <f t="shared" si="4"/>
        <v>0.75</v>
      </c>
      <c r="K20" s="4">
        <f t="shared" si="0"/>
        <v>3.5</v>
      </c>
      <c r="M20">
        <f t="shared" si="8"/>
        <v>0.75</v>
      </c>
      <c r="N20">
        <v>4.5</v>
      </c>
      <c r="O20" s="4">
        <f t="shared" si="9"/>
        <v>0.75</v>
      </c>
      <c r="P20" s="4">
        <v>2</v>
      </c>
    </row>
    <row r="21" spans="1:20" x14ac:dyDescent="0.35">
      <c r="A21">
        <f t="shared" si="1"/>
        <v>0.65517241379310343</v>
      </c>
      <c r="B21">
        <v>19</v>
      </c>
      <c r="D21" s="4">
        <f t="shared" si="2"/>
        <v>0.65517241379310343</v>
      </c>
      <c r="E21" s="4">
        <v>8</v>
      </c>
      <c r="G21">
        <f t="shared" si="3"/>
        <v>0.79166666666666663</v>
      </c>
      <c r="H21">
        <v>9.5</v>
      </c>
      <c r="J21" s="4">
        <f t="shared" si="4"/>
        <v>0.79166666666666663</v>
      </c>
      <c r="K21" s="4">
        <f t="shared" si="0"/>
        <v>3</v>
      </c>
      <c r="M21">
        <f t="shared" si="8"/>
        <v>0.83333333333333326</v>
      </c>
      <c r="N21">
        <v>5</v>
      </c>
      <c r="O21" s="4">
        <f t="shared" si="9"/>
        <v>0.83333333333333326</v>
      </c>
      <c r="P21" s="4">
        <v>1</v>
      </c>
    </row>
    <row r="22" spans="1:20" x14ac:dyDescent="0.35">
      <c r="A22">
        <f t="shared" si="1"/>
        <v>0.68965517241379315</v>
      </c>
      <c r="B22">
        <v>20</v>
      </c>
      <c r="D22" s="4">
        <f t="shared" si="2"/>
        <v>0.68965517241379315</v>
      </c>
      <c r="E22" s="4">
        <v>7</v>
      </c>
      <c r="G22">
        <f t="shared" si="3"/>
        <v>0.83333333333333326</v>
      </c>
      <c r="H22">
        <v>10</v>
      </c>
      <c r="J22" s="4">
        <f t="shared" si="4"/>
        <v>0.83333333333333326</v>
      </c>
      <c r="K22" s="4">
        <f t="shared" si="0"/>
        <v>2.5</v>
      </c>
      <c r="M22">
        <f t="shared" si="8"/>
        <v>0.91666666666666663</v>
      </c>
      <c r="N22">
        <v>5.5</v>
      </c>
      <c r="O22" s="4">
        <f t="shared" si="9"/>
        <v>0.91666666666666663</v>
      </c>
      <c r="P22" s="4">
        <v>1</v>
      </c>
    </row>
    <row r="23" spans="1:20" x14ac:dyDescent="0.35">
      <c r="A23">
        <f t="shared" si="1"/>
        <v>0.72413793103448276</v>
      </c>
      <c r="B23">
        <v>21</v>
      </c>
      <c r="D23" s="4">
        <f t="shared" si="2"/>
        <v>0.72413793103448276</v>
      </c>
      <c r="E23" s="4">
        <v>6</v>
      </c>
      <c r="G23">
        <f t="shared" si="3"/>
        <v>0.875</v>
      </c>
      <c r="H23">
        <v>10.5</v>
      </c>
      <c r="J23" s="4">
        <f t="shared" si="4"/>
        <v>0.875</v>
      </c>
      <c r="K23" s="4">
        <f t="shared" si="0"/>
        <v>2</v>
      </c>
      <c r="M23">
        <f t="shared" si="8"/>
        <v>1</v>
      </c>
      <c r="N23">
        <v>6</v>
      </c>
      <c r="O23" s="4">
        <f t="shared" si="9"/>
        <v>1</v>
      </c>
      <c r="P23" s="4">
        <v>1</v>
      </c>
    </row>
    <row r="24" spans="1:20" x14ac:dyDescent="0.35">
      <c r="A24">
        <f t="shared" si="1"/>
        <v>0.75862068965517238</v>
      </c>
      <c r="B24">
        <v>22</v>
      </c>
      <c r="D24" s="4">
        <f t="shared" si="2"/>
        <v>0.75862068965517238</v>
      </c>
      <c r="E24" s="4">
        <v>5</v>
      </c>
      <c r="G24">
        <f t="shared" si="3"/>
        <v>0.91666666666666663</v>
      </c>
      <c r="H24">
        <v>11</v>
      </c>
      <c r="J24" s="4">
        <f t="shared" si="4"/>
        <v>0.91666666666666663</v>
      </c>
      <c r="K24" s="4">
        <f t="shared" si="0"/>
        <v>1.5</v>
      </c>
    </row>
    <row r="25" spans="1:20" x14ac:dyDescent="0.35">
      <c r="A25">
        <f t="shared" si="1"/>
        <v>0.7931034482758621</v>
      </c>
      <c r="B25">
        <v>23</v>
      </c>
      <c r="D25" s="4">
        <f t="shared" si="2"/>
        <v>0.7931034482758621</v>
      </c>
      <c r="E25" s="4">
        <v>4</v>
      </c>
      <c r="G25">
        <f t="shared" si="3"/>
        <v>0.95833333333333326</v>
      </c>
      <c r="H25">
        <v>11.5</v>
      </c>
      <c r="J25" s="4">
        <f t="shared" si="4"/>
        <v>0.95833333333333326</v>
      </c>
      <c r="K25" s="4">
        <f>12-12*J25+0.5</f>
        <v>1</v>
      </c>
    </row>
    <row r="26" spans="1:20" x14ac:dyDescent="0.35">
      <c r="A26">
        <f t="shared" si="1"/>
        <v>0.82758620689655171</v>
      </c>
      <c r="B26">
        <v>24</v>
      </c>
      <c r="D26" s="4">
        <f t="shared" si="2"/>
        <v>0.82758620689655171</v>
      </c>
      <c r="E26" s="4">
        <v>3</v>
      </c>
      <c r="G26">
        <f t="shared" si="3"/>
        <v>1</v>
      </c>
      <c r="H26">
        <v>12</v>
      </c>
      <c r="J26" s="4">
        <f t="shared" si="4"/>
        <v>1</v>
      </c>
      <c r="K26" s="4">
        <f t="shared" ref="K26" si="12">12-12*J26</f>
        <v>0</v>
      </c>
    </row>
    <row r="27" spans="1:20" x14ac:dyDescent="0.35">
      <c r="A27">
        <f t="shared" si="1"/>
        <v>0.86206896551724133</v>
      </c>
      <c r="B27">
        <v>25</v>
      </c>
      <c r="D27" s="4">
        <f t="shared" si="2"/>
        <v>0.86206896551724133</v>
      </c>
      <c r="E27" s="4">
        <v>2</v>
      </c>
    </row>
    <row r="28" spans="1:20" x14ac:dyDescent="0.35">
      <c r="A28">
        <f t="shared" si="1"/>
        <v>0.89655172413793105</v>
      </c>
      <c r="B28">
        <v>26</v>
      </c>
      <c r="D28" s="4">
        <f t="shared" si="2"/>
        <v>0.89655172413793105</v>
      </c>
      <c r="E28" s="4">
        <v>2</v>
      </c>
    </row>
    <row r="29" spans="1:20" x14ac:dyDescent="0.35">
      <c r="A29">
        <f t="shared" si="1"/>
        <v>0.93103448275862066</v>
      </c>
      <c r="B29">
        <v>27</v>
      </c>
      <c r="D29" s="4">
        <f t="shared" si="2"/>
        <v>0.93103448275862066</v>
      </c>
      <c r="E29" s="4">
        <v>1</v>
      </c>
    </row>
    <row r="30" spans="1:20" x14ac:dyDescent="0.35">
      <c r="A30">
        <f t="shared" si="1"/>
        <v>0.96551724137931028</v>
      </c>
      <c r="B30">
        <v>28</v>
      </c>
      <c r="D30" s="4">
        <f t="shared" si="2"/>
        <v>0.96551724137931028</v>
      </c>
      <c r="E30" s="4">
        <v>1</v>
      </c>
    </row>
    <row r="31" spans="1:20" x14ac:dyDescent="0.35">
      <c r="A31">
        <f t="shared" si="1"/>
        <v>1</v>
      </c>
      <c r="B31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/>
  <dimension ref="A1:F41"/>
  <sheetViews>
    <sheetView topLeftCell="A2" workbookViewId="0">
      <selection activeCell="B31" sqref="B31"/>
    </sheetView>
  </sheetViews>
  <sheetFormatPr defaultRowHeight="14.5" x14ac:dyDescent="0.35"/>
  <sheetData>
    <row r="1" spans="1:6" x14ac:dyDescent="0.35">
      <c r="A1" t="s">
        <v>78</v>
      </c>
    </row>
    <row r="2" spans="1:6" x14ac:dyDescent="0.35">
      <c r="A2" s="8" t="s">
        <v>43</v>
      </c>
    </row>
    <row r="3" spans="1:6" x14ac:dyDescent="0.35">
      <c r="A3" s="8" t="s">
        <v>44</v>
      </c>
    </row>
    <row r="4" spans="1:6" x14ac:dyDescent="0.35">
      <c r="A4" s="8" t="s">
        <v>45</v>
      </c>
    </row>
    <row r="5" spans="1:6" x14ac:dyDescent="0.35">
      <c r="A5" s="8" t="s">
        <v>46</v>
      </c>
      <c r="B5" s="8"/>
      <c r="C5" s="8"/>
      <c r="D5" s="8"/>
      <c r="E5" s="9"/>
      <c r="F5" s="10"/>
    </row>
    <row r="6" spans="1:6" x14ac:dyDescent="0.35">
      <c r="A6" s="8" t="s">
        <v>47</v>
      </c>
      <c r="B6" s="8"/>
      <c r="C6" s="8"/>
      <c r="D6" s="8"/>
      <c r="E6" s="8"/>
      <c r="F6" s="10"/>
    </row>
    <row r="7" spans="1:6" x14ac:dyDescent="0.35">
      <c r="A7" s="8" t="s">
        <v>48</v>
      </c>
      <c r="B7" s="8"/>
      <c r="C7" s="8"/>
      <c r="D7" s="8"/>
      <c r="E7" s="9"/>
      <c r="F7" s="10"/>
    </row>
    <row r="8" spans="1:6" x14ac:dyDescent="0.35">
      <c r="A8" s="8" t="s">
        <v>49</v>
      </c>
      <c r="B8" s="8"/>
      <c r="C8" s="8"/>
      <c r="D8" s="8"/>
      <c r="E8" s="9"/>
      <c r="F8" s="8"/>
    </row>
    <row r="9" spans="1:6" x14ac:dyDescent="0.35">
      <c r="A9" s="8" t="s">
        <v>50</v>
      </c>
      <c r="B9" s="8"/>
      <c r="C9" s="8"/>
      <c r="D9" s="8"/>
      <c r="E9" s="8"/>
      <c r="F9" s="8"/>
    </row>
    <row r="10" spans="1:6" x14ac:dyDescent="0.35">
      <c r="A10" s="8" t="s">
        <v>51</v>
      </c>
      <c r="B10" s="8"/>
      <c r="C10" s="8"/>
      <c r="D10" s="8"/>
      <c r="E10" s="9"/>
      <c r="F10" s="10"/>
    </row>
    <row r="11" spans="1:6" x14ac:dyDescent="0.35">
      <c r="A11" s="8" t="s">
        <v>52</v>
      </c>
      <c r="B11" s="8"/>
      <c r="C11" s="8"/>
      <c r="D11" s="8"/>
      <c r="E11" s="9"/>
      <c r="F11" s="10"/>
    </row>
    <row r="12" spans="1:6" x14ac:dyDescent="0.35">
      <c r="A12" s="8" t="s">
        <v>53</v>
      </c>
      <c r="B12" s="8"/>
      <c r="C12" s="8"/>
      <c r="D12" s="8"/>
      <c r="E12" s="9"/>
      <c r="F12" s="10"/>
    </row>
    <row r="13" spans="1:6" x14ac:dyDescent="0.35">
      <c r="A13" s="8" t="s">
        <v>54</v>
      </c>
      <c r="B13" s="8"/>
      <c r="C13" s="8"/>
      <c r="D13" s="8"/>
      <c r="E13" s="8"/>
      <c r="F13" s="8"/>
    </row>
    <row r="14" spans="1:6" x14ac:dyDescent="0.35">
      <c r="A14" s="8" t="s">
        <v>55</v>
      </c>
      <c r="B14" s="8"/>
      <c r="C14" s="8"/>
      <c r="D14" s="8"/>
      <c r="E14" s="8"/>
      <c r="F14" s="8"/>
    </row>
    <row r="15" spans="1:6" x14ac:dyDescent="0.35">
      <c r="A15" s="8" t="s">
        <v>56</v>
      </c>
      <c r="B15" s="8"/>
      <c r="C15" s="8"/>
      <c r="D15" s="8"/>
      <c r="E15" s="8"/>
      <c r="F15" s="10"/>
    </row>
    <row r="16" spans="1:6" x14ac:dyDescent="0.35">
      <c r="A16" s="8" t="s">
        <v>57</v>
      </c>
      <c r="B16" s="8"/>
      <c r="C16" s="8"/>
      <c r="D16" s="8"/>
      <c r="E16" s="8"/>
      <c r="F16" s="8"/>
    </row>
    <row r="17" spans="1:6" x14ac:dyDescent="0.35">
      <c r="A17" s="8" t="s">
        <v>58</v>
      </c>
      <c r="B17" s="8"/>
      <c r="C17" s="8"/>
      <c r="D17" s="8"/>
      <c r="E17" s="9"/>
      <c r="F17" s="8"/>
    </row>
    <row r="18" spans="1:6" x14ac:dyDescent="0.35">
      <c r="A18" s="8" t="s">
        <v>59</v>
      </c>
      <c r="B18" s="8"/>
      <c r="C18" s="8"/>
      <c r="D18" s="8"/>
      <c r="E18" s="8"/>
      <c r="F18" s="8"/>
    </row>
    <row r="19" spans="1:6" x14ac:dyDescent="0.35">
      <c r="A19" s="8" t="s">
        <v>21</v>
      </c>
      <c r="B19" s="8"/>
      <c r="C19" s="8"/>
      <c r="D19" s="8"/>
      <c r="E19" s="9"/>
      <c r="F19" s="10"/>
    </row>
    <row r="20" spans="1:6" x14ac:dyDescent="0.35">
      <c r="A20" s="8" t="s">
        <v>60</v>
      </c>
      <c r="B20" s="8"/>
      <c r="C20" s="8"/>
      <c r="D20" s="8"/>
      <c r="E20" s="8"/>
      <c r="F20" s="10"/>
    </row>
    <row r="21" spans="1:6" x14ac:dyDescent="0.35">
      <c r="A21" s="8" t="s">
        <v>61</v>
      </c>
      <c r="B21" s="8"/>
      <c r="C21" s="8"/>
      <c r="D21" s="8"/>
      <c r="E21" s="8"/>
      <c r="F21" s="10"/>
    </row>
    <row r="22" spans="1:6" x14ac:dyDescent="0.35">
      <c r="A22" s="8" t="s">
        <v>62</v>
      </c>
      <c r="B22" s="8"/>
      <c r="C22" s="8"/>
      <c r="D22" s="8"/>
      <c r="E22" s="9"/>
      <c r="F22" s="8"/>
    </row>
    <row r="23" spans="1:6" x14ac:dyDescent="0.35">
      <c r="A23" s="8" t="s">
        <v>22</v>
      </c>
      <c r="B23" s="8"/>
      <c r="C23" s="8"/>
      <c r="D23" s="8"/>
      <c r="E23" s="8"/>
      <c r="F23" s="8"/>
    </row>
    <row r="24" spans="1:6" x14ac:dyDescent="0.35">
      <c r="A24" s="8" t="s">
        <v>63</v>
      </c>
      <c r="B24" s="8"/>
      <c r="C24" s="8"/>
      <c r="D24" s="8"/>
      <c r="E24" s="9"/>
      <c r="F24" s="10"/>
    </row>
    <row r="25" spans="1:6" x14ac:dyDescent="0.35">
      <c r="A25" s="8" t="s">
        <v>64</v>
      </c>
      <c r="B25" s="8"/>
      <c r="C25" s="8"/>
      <c r="D25" s="8"/>
      <c r="E25" s="8"/>
      <c r="F25" s="8"/>
    </row>
    <row r="26" spans="1:6" x14ac:dyDescent="0.35">
      <c r="A26" s="8" t="s">
        <v>65</v>
      </c>
      <c r="B26" s="8"/>
      <c r="C26" s="8"/>
      <c r="D26" s="8"/>
      <c r="E26" s="9"/>
      <c r="F26" s="10"/>
    </row>
    <row r="27" spans="1:6" x14ac:dyDescent="0.35">
      <c r="A27" s="8" t="s">
        <v>66</v>
      </c>
      <c r="B27" s="8"/>
      <c r="C27" s="8"/>
      <c r="D27" s="8"/>
      <c r="E27" s="9"/>
      <c r="F27" s="10"/>
    </row>
    <row r="28" spans="1:6" x14ac:dyDescent="0.35">
      <c r="A28" s="8" t="s">
        <v>67</v>
      </c>
      <c r="B28" s="8"/>
      <c r="C28" s="8"/>
      <c r="D28" s="8"/>
      <c r="E28" s="9"/>
      <c r="F28" s="10"/>
    </row>
    <row r="29" spans="1:6" x14ac:dyDescent="0.35">
      <c r="A29" s="8" t="s">
        <v>68</v>
      </c>
      <c r="B29" s="8"/>
      <c r="C29" s="8"/>
      <c r="D29" s="8"/>
      <c r="E29" s="8"/>
      <c r="F29" s="8"/>
    </row>
    <row r="30" spans="1:6" x14ac:dyDescent="0.35">
      <c r="A30" s="8" t="s">
        <v>69</v>
      </c>
      <c r="B30" s="8"/>
      <c r="C30" s="8"/>
      <c r="D30" s="8"/>
      <c r="E30" s="8"/>
      <c r="F30" s="10"/>
    </row>
    <row r="31" spans="1:6" x14ac:dyDescent="0.35">
      <c r="A31" s="8" t="s">
        <v>70</v>
      </c>
      <c r="B31" s="8"/>
      <c r="C31" s="8"/>
      <c r="D31" s="8"/>
      <c r="E31" s="9"/>
      <c r="F31" s="10"/>
    </row>
    <row r="32" spans="1:6" x14ac:dyDescent="0.35">
      <c r="A32" s="8" t="s">
        <v>71</v>
      </c>
      <c r="B32" s="8"/>
      <c r="C32" s="8"/>
      <c r="D32" s="8"/>
      <c r="E32" s="8"/>
      <c r="F32" s="8"/>
    </row>
    <row r="33" spans="1:6" x14ac:dyDescent="0.35">
      <c r="A33" s="8" t="s">
        <v>72</v>
      </c>
      <c r="B33" s="8"/>
      <c r="C33" s="8"/>
      <c r="D33" s="8"/>
      <c r="E33" s="8"/>
      <c r="F33" s="8"/>
    </row>
    <row r="34" spans="1:6" x14ac:dyDescent="0.35">
      <c r="A34" s="8" t="s">
        <v>73</v>
      </c>
      <c r="B34" s="8"/>
      <c r="C34" s="8"/>
      <c r="D34" s="8"/>
      <c r="E34" s="8"/>
      <c r="F34" s="10"/>
    </row>
    <row r="35" spans="1:6" x14ac:dyDescent="0.35">
      <c r="A35" s="8" t="s">
        <v>74</v>
      </c>
      <c r="B35" s="8"/>
      <c r="C35" s="8"/>
      <c r="D35" s="8"/>
      <c r="E35" s="8"/>
      <c r="F35" s="8"/>
    </row>
    <row r="36" spans="1:6" x14ac:dyDescent="0.35">
      <c r="A36" s="8" t="s">
        <v>75</v>
      </c>
      <c r="B36" s="8"/>
      <c r="C36" s="8"/>
      <c r="D36" s="8"/>
      <c r="E36" s="8"/>
      <c r="F36" s="8"/>
    </row>
    <row r="37" spans="1:6" x14ac:dyDescent="0.35">
      <c r="A37" s="8" t="s">
        <v>76</v>
      </c>
      <c r="B37" s="8"/>
      <c r="C37" s="8"/>
      <c r="D37" s="8"/>
      <c r="E37" s="8"/>
      <c r="F37" s="8"/>
    </row>
    <row r="38" spans="1:6" x14ac:dyDescent="0.35">
      <c r="A38" s="8" t="s">
        <v>77</v>
      </c>
      <c r="B38" s="8"/>
      <c r="C38" s="8"/>
      <c r="D38" s="8"/>
      <c r="E38" s="8"/>
      <c r="F38" s="10"/>
    </row>
    <row r="39" spans="1:6" x14ac:dyDescent="0.35">
      <c r="B39" s="8"/>
      <c r="C39" s="8"/>
      <c r="D39" s="8"/>
      <c r="E39" s="8"/>
      <c r="F39" s="10"/>
    </row>
    <row r="40" spans="1:6" x14ac:dyDescent="0.35">
      <c r="B40" s="8"/>
      <c r="C40" s="8"/>
      <c r="D40" s="8"/>
      <c r="E40" s="9"/>
      <c r="F40" s="10"/>
    </row>
    <row r="41" spans="1:6" x14ac:dyDescent="0.35">
      <c r="B41" s="7"/>
      <c r="C41" s="7"/>
      <c r="D41" s="7"/>
      <c r="E41" s="7"/>
      <c r="F41" s="7"/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4"/>
  <dimension ref="A1:A17"/>
  <sheetViews>
    <sheetView topLeftCell="A2" workbookViewId="0">
      <selection activeCell="B31" sqref="B31"/>
    </sheetView>
  </sheetViews>
  <sheetFormatPr defaultRowHeight="14.5" x14ac:dyDescent="0.35"/>
  <sheetData>
    <row r="1" spans="1:1" x14ac:dyDescent="0.35">
      <c r="A1" t="s">
        <v>23</v>
      </c>
    </row>
    <row r="2" spans="1:1" x14ac:dyDescent="0.35">
      <c r="A2" t="s">
        <v>79</v>
      </c>
    </row>
    <row r="3" spans="1:1" x14ac:dyDescent="0.35">
      <c r="A3" t="s">
        <v>28</v>
      </c>
    </row>
    <row r="4" spans="1:1" x14ac:dyDescent="0.35">
      <c r="A4" t="s">
        <v>29</v>
      </c>
    </row>
    <row r="5" spans="1:1" x14ac:dyDescent="0.35">
      <c r="A5" t="s">
        <v>30</v>
      </c>
    </row>
    <row r="6" spans="1:1" x14ac:dyDescent="0.35">
      <c r="A6" t="s">
        <v>31</v>
      </c>
    </row>
    <row r="7" spans="1:1" x14ac:dyDescent="0.35">
      <c r="A7" t="s">
        <v>32</v>
      </c>
    </row>
    <row r="8" spans="1:1" x14ac:dyDescent="0.35">
      <c r="A8" t="s">
        <v>34</v>
      </c>
    </row>
    <row r="9" spans="1:1" x14ac:dyDescent="0.35">
      <c r="A9" t="s">
        <v>35</v>
      </c>
    </row>
    <row r="10" spans="1:1" x14ac:dyDescent="0.35">
      <c r="A10" t="s">
        <v>24</v>
      </c>
    </row>
    <row r="11" spans="1:1" x14ac:dyDescent="0.35">
      <c r="A11" t="s">
        <v>25</v>
      </c>
    </row>
    <row r="12" spans="1:1" x14ac:dyDescent="0.35">
      <c r="A12" t="s">
        <v>26</v>
      </c>
    </row>
    <row r="13" spans="1:1" x14ac:dyDescent="0.35">
      <c r="A13" t="s">
        <v>27</v>
      </c>
    </row>
    <row r="14" spans="1:1" x14ac:dyDescent="0.35">
      <c r="A14" t="s">
        <v>33</v>
      </c>
    </row>
    <row r="15" spans="1:1" x14ac:dyDescent="0.35">
      <c r="A15" t="s">
        <v>36</v>
      </c>
    </row>
    <row r="16" spans="1:1" x14ac:dyDescent="0.35">
      <c r="A16" t="s">
        <v>37</v>
      </c>
    </row>
    <row r="17" spans="1:1" x14ac:dyDescent="0.35">
      <c r="A17" t="s">
        <v>38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</vt:i4>
      </vt:variant>
    </vt:vector>
  </HeadingPairs>
  <TitlesOfParts>
    <vt:vector size="5" baseType="lpstr">
      <vt:lpstr>Parhaiden palkitseminen VSHIIH</vt:lpstr>
      <vt:lpstr>Viitetaulu</vt:lpstr>
      <vt:lpstr>Seurat</vt:lpstr>
      <vt:lpstr>Sarjat</vt:lpstr>
      <vt:lpstr>'Parhaiden palkitseminen VSHIIH'!Tulostusalue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 Pirkola</dc:creator>
  <cp:lastModifiedBy>Esa Pirkola</cp:lastModifiedBy>
  <cp:lastPrinted>2017-10-03T18:19:32Z</cp:lastPrinted>
  <dcterms:created xsi:type="dcterms:W3CDTF">2017-10-03T12:45:11Z</dcterms:created>
  <dcterms:modified xsi:type="dcterms:W3CDTF">2020-11-13T07:02:48Z</dcterms:modified>
</cp:coreProperties>
</file>